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J8" i="1" s="1"/>
  <c r="G21" i="1"/>
  <c r="H9" i="1" s="1"/>
  <c r="E21" i="1"/>
  <c r="F8" i="1" s="1"/>
  <c r="B21" i="1"/>
  <c r="C9" i="1" s="1"/>
  <c r="C7" i="1" l="1"/>
  <c r="C20" i="1"/>
  <c r="C18" i="1"/>
  <c r="C16" i="1"/>
  <c r="C14" i="1"/>
  <c r="C12" i="1"/>
  <c r="C10" i="1"/>
  <c r="C8" i="1"/>
  <c r="D8" i="1" s="1"/>
  <c r="D9" i="1" s="1"/>
  <c r="F21" i="1"/>
  <c r="F19" i="1"/>
  <c r="F17" i="1"/>
  <c r="F15" i="1"/>
  <c r="F13" i="1"/>
  <c r="F11" i="1"/>
  <c r="F9" i="1"/>
  <c r="H7" i="1"/>
  <c r="H20" i="1"/>
  <c r="H18" i="1"/>
  <c r="H16" i="1"/>
  <c r="H14" i="1"/>
  <c r="H12" i="1"/>
  <c r="H10" i="1"/>
  <c r="H8" i="1"/>
  <c r="J21" i="1"/>
  <c r="J19" i="1"/>
  <c r="J17" i="1"/>
  <c r="J15" i="1"/>
  <c r="J13" i="1"/>
  <c r="J11" i="1"/>
  <c r="J9" i="1"/>
  <c r="C21" i="1"/>
  <c r="C19" i="1"/>
  <c r="C17" i="1"/>
  <c r="C15" i="1"/>
  <c r="C13" i="1"/>
  <c r="C11" i="1"/>
  <c r="F7" i="1"/>
  <c r="F20" i="1"/>
  <c r="F18" i="1"/>
  <c r="F16" i="1"/>
  <c r="F14" i="1"/>
  <c r="F12" i="1"/>
  <c r="F10" i="1"/>
  <c r="H21" i="1"/>
  <c r="H19" i="1"/>
  <c r="H17" i="1"/>
  <c r="H15" i="1"/>
  <c r="H13" i="1"/>
  <c r="H11" i="1"/>
  <c r="J7" i="1"/>
  <c r="J20" i="1"/>
  <c r="J18" i="1"/>
  <c r="J16" i="1"/>
  <c r="J14" i="1"/>
  <c r="J12" i="1"/>
  <c r="J10" i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<sst xmlns="http://schemas.openxmlformats.org/spreadsheetml/2006/main" count="36" uniqueCount="30">
  <si>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</si>
  <si>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</si>
  <si>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</si>
  <si>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</si>
  <si>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</si>
  <si>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</si>
  <si>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</si>
  <si>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</si>
  <si>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</si>
  <si>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</si>
  <si>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</si>
  <si>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</si>
  <si>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</si>
  <si>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</si>
  <si>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</si>
  <si>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</si>
  <si>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</si>
  <si>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</si>
  <si>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</si>
  <si>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</si>
  <si>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</si>
  <si>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</si>
  <si>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محافظة : جبل لبنان</t>
  </si>
  <si>
    <t>غير معني**</t>
  </si>
  <si>
    <t>%</t>
  </si>
  <si>
    <t>_</t>
  </si>
  <si>
    <t>توزيع عدد الحائزين الزراعيين المستفيدين من الضمان حسب حجم المساحة المزروعة*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</si>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</sst>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_);\(0.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5" fillId="0" borderId="13" xfId="1" applyNumberFormat="1" applyFont="1" applyBorder="1"/>
    <xf numFmtId="165" fontId="5" fillId="0" borderId="11" xfId="0" applyNumberFormat="1" applyFont="1" applyBorder="1"/>
    <xf numFmtId="166" fontId="5" fillId="0" borderId="20" xfId="1" applyNumberFormat="1" applyFont="1" applyBorder="1"/>
    <xf numFmtId="165" fontId="5" fillId="0" borderId="21" xfId="0" applyNumberFormat="1" applyFont="1" applyBorder="1"/>
    <xf numFmtId="166" fontId="5" fillId="0" borderId="16" xfId="1" applyNumberFormat="1" applyFont="1" applyBorder="1"/>
    <xf numFmtId="165" fontId="5" fillId="0" borderId="16" xfId="0" applyNumberFormat="1" applyFont="1" applyBorder="1"/>
    <xf numFmtId="164" fontId="5" fillId="0" borderId="14" xfId="1" applyNumberFormat="1" applyFont="1" applyBorder="1"/>
    <xf numFmtId="165" fontId="5" fillId="0" borderId="22" xfId="0" applyNumberFormat="1" applyFont="1" applyBorder="1"/>
    <xf numFmtId="165" fontId="5" fillId="0" borderId="23" xfId="0" applyNumberFormat="1" applyFont="1" applyBorder="1"/>
    <xf numFmtId="164" fontId="6" fillId="0" borderId="5" xfId="1" applyNumberFormat="1" applyFont="1" applyBorder="1"/>
    <xf numFmtId="164" fontId="6" fillId="0" borderId="9" xfId="1" applyNumberFormat="1" applyFont="1" applyBorder="1"/>
    <xf numFmtId="165" fontId="6" fillId="0" borderId="18" xfId="0" applyNumberFormat="1" applyFont="1" applyBorder="1"/>
    <xf numFmtId="166" fontId="5" fillId="0" borderId="17" xfId="1" applyNumberFormat="1" applyFont="1" applyBorder="1"/>
    <xf numFmtId="164" fontId="5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6" fontId="6" fillId="0" borderId="6" xfId="1" applyNumberFormat="1" applyFont="1" applyBorder="1" applyAlignment="1">
      <alignment horizontal="center" vertical="top"/>
    </xf>
    <xf numFmtId="165" fontId="6" fillId="0" borderId="24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0.5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59.25" customHeight="1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1"/>
    </row>
    <row r="3" spans="1:11" ht="34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9.5" thickBot="1" x14ac:dyDescent="0.35">
      <c r="A4" s="24" t="s">
        <v>0</v>
      </c>
      <c r="H4" s="36" t="s">
        <v>27</v>
      </c>
      <c r="I4" s="36"/>
      <c r="J4" s="36"/>
    </row>
    <row r="5" spans="1:11" ht="24" customHeight="1" thickBot="1" x14ac:dyDescent="0.3">
      <c r="A5" s="29" t="s">
        <v>1</v>
      </c>
      <c r="B5" s="31" t="s">
        <v>2</v>
      </c>
      <c r="C5" s="32"/>
      <c r="D5" s="33"/>
      <c r="E5" s="31" t="s">
        <v>4</v>
      </c>
      <c r="F5" s="33"/>
      <c r="G5" s="31" t="s">
        <v>3</v>
      </c>
      <c r="H5" s="33"/>
      <c r="I5" s="34" t="s">
        <v>23</v>
      </c>
      <c r="J5" s="35"/>
    </row>
    <row r="6" spans="1:11" ht="24.75" customHeight="1" thickBot="1" x14ac:dyDescent="0.3">
      <c r="A6" s="30"/>
      <c r="B6" s="2" t="s">
        <v>5</v>
      </c>
      <c r="C6" s="2" t="s">
        <v>24</v>
      </c>
      <c r="D6" s="2" t="s">
        <v>6</v>
      </c>
      <c r="E6" s="2" t="s">
        <v>5</v>
      </c>
      <c r="F6" s="2" t="s">
        <v>24</v>
      </c>
      <c r="G6" s="3" t="s">
        <v>5</v>
      </c>
      <c r="H6" s="4" t="s">
        <v>24</v>
      </c>
      <c r="I6" s="3" t="s">
        <v>5</v>
      </c>
      <c r="J6" s="4" t="s">
        <v>24</v>
      </c>
    </row>
    <row r="7" spans="1:11" x14ac:dyDescent="0.25">
      <c r="A7" s="20" t="s">
        <v>7</v>
      </c>
      <c r="B7" s="5">
        <v>466</v>
      </c>
      <c r="C7" s="6">
        <f>B7/$B$21*100</f>
        <v>1.4946436589903138</v>
      </c>
      <c r="D7" s="7">
        <v>1.5</v>
      </c>
      <c r="E7" s="18">
        <v>401</v>
      </c>
      <c r="F7" s="8">
        <f>E7/$E$21*100</f>
        <v>1.8079350766456268</v>
      </c>
      <c r="G7" s="18">
        <v>63</v>
      </c>
      <c r="H7" s="8">
        <f>G7/$G$21*100</f>
        <v>0.71803054479142925</v>
      </c>
      <c r="I7" s="18">
        <v>2</v>
      </c>
      <c r="J7" s="8">
        <f>I7/$I$21*100</f>
        <v>0.89285714285714279</v>
      </c>
    </row>
    <row r="8" spans="1:11" x14ac:dyDescent="0.25">
      <c r="A8" s="21" t="s">
        <v>8</v>
      </c>
      <c r="B8" s="5">
        <v>266</v>
      </c>
      <c r="C8" s="6">
        <f t="shared" ref="C8:C21" si="0">B8/$B$21*100</f>
        <v>0.85316569375841944</v>
      </c>
      <c r="D8" s="9">
        <f>D7+C8</f>
        <v>2.3531656937584193</v>
      </c>
      <c r="E8" s="5">
        <v>206</v>
      </c>
      <c r="F8" s="10">
        <f t="shared" ref="F8:F21" si="1">E8/$E$21*100</f>
        <v>0.92876465284039678</v>
      </c>
      <c r="G8" s="5">
        <v>59</v>
      </c>
      <c r="H8" s="10">
        <f t="shared" ref="H8:H21" si="2">G8/$G$21*100</f>
        <v>0.67244130385229084</v>
      </c>
      <c r="I8" s="5">
        <v>1</v>
      </c>
      <c r="J8" s="10">
        <f t="shared" ref="J8:J21" si="3">I8/$I$21*100</f>
        <v>0.4464285714285714</v>
      </c>
    </row>
    <row r="9" spans="1:11" x14ac:dyDescent="0.25">
      <c r="A9" s="21" t="s">
        <v>9</v>
      </c>
      <c r="B9" s="5">
        <v>8346</v>
      </c>
      <c r="C9" s="6">
        <f t="shared" si="0"/>
        <v>26.768875489126948</v>
      </c>
      <c r="D9" s="9">
        <f>D8+C9</f>
        <v>29.122041182885368</v>
      </c>
      <c r="E9" s="5">
        <v>5633</v>
      </c>
      <c r="F9" s="10">
        <f t="shared" si="1"/>
        <v>25.396753832281334</v>
      </c>
      <c r="G9" s="5">
        <v>2695</v>
      </c>
      <c r="H9" s="10">
        <f t="shared" si="2"/>
        <v>30.715751082744475</v>
      </c>
      <c r="I9" s="5">
        <v>18</v>
      </c>
      <c r="J9" s="10">
        <f t="shared" si="3"/>
        <v>8.0357142857142865</v>
      </c>
    </row>
    <row r="10" spans="1:11" x14ac:dyDescent="0.25">
      <c r="A10" s="21" t="s">
        <v>10</v>
      </c>
      <c r="B10" s="5">
        <v>11927</v>
      </c>
      <c r="C10" s="6">
        <f t="shared" si="0"/>
        <v>38.254538456604017</v>
      </c>
      <c r="D10" s="9">
        <f>D9+C10</f>
        <v>67.376579639489393</v>
      </c>
      <c r="E10" s="5">
        <v>8267</v>
      </c>
      <c r="F10" s="10">
        <f t="shared" si="1"/>
        <v>37.272317403065827</v>
      </c>
      <c r="G10" s="5">
        <v>3622</v>
      </c>
      <c r="H10" s="10">
        <f t="shared" si="2"/>
        <v>41.281057670389785</v>
      </c>
      <c r="I10" s="5">
        <v>38</v>
      </c>
      <c r="J10" s="10">
        <f t="shared" si="3"/>
        <v>16.964285714285715</v>
      </c>
    </row>
    <row r="11" spans="1:11" x14ac:dyDescent="0.25">
      <c r="A11" s="21" t="s">
        <v>11</v>
      </c>
      <c r="B11" s="5">
        <v>5705</v>
      </c>
      <c r="C11" s="6">
        <f t="shared" si="0"/>
        <v>18.298158958239785</v>
      </c>
      <c r="D11" s="9">
        <f>D10+18.3</f>
        <v>85.67657963948939</v>
      </c>
      <c r="E11" s="5">
        <v>4252</v>
      </c>
      <c r="F11" s="10">
        <f t="shared" si="1"/>
        <v>19.170423805229937</v>
      </c>
      <c r="G11" s="5">
        <v>1418</v>
      </c>
      <c r="H11" s="10">
        <f t="shared" si="2"/>
        <v>16.161385912924551</v>
      </c>
      <c r="I11" s="5">
        <v>35</v>
      </c>
      <c r="J11" s="10">
        <f t="shared" si="3"/>
        <v>15.625</v>
      </c>
    </row>
    <row r="12" spans="1:11" x14ac:dyDescent="0.25">
      <c r="A12" s="21" t="s">
        <v>12</v>
      </c>
      <c r="B12" s="5">
        <v>2937</v>
      </c>
      <c r="C12" s="6">
        <f t="shared" si="0"/>
        <v>9.4201039194303675</v>
      </c>
      <c r="D12" s="9">
        <f>D11+9.4</f>
        <v>95.076579639489395</v>
      </c>
      <c r="E12" s="5">
        <v>2274</v>
      </c>
      <c r="F12" s="10">
        <f t="shared" si="1"/>
        <v>10.252479711451757</v>
      </c>
      <c r="G12" s="5">
        <v>640</v>
      </c>
      <c r="H12" s="10">
        <f t="shared" si="2"/>
        <v>7.2942785502621383</v>
      </c>
      <c r="I12" s="5">
        <v>23</v>
      </c>
      <c r="J12" s="10">
        <f t="shared" si="3"/>
        <v>10.267857142857142</v>
      </c>
    </row>
    <row r="13" spans="1:11" x14ac:dyDescent="0.25">
      <c r="A13" s="21" t="s">
        <v>13</v>
      </c>
      <c r="B13" s="5">
        <v>1042</v>
      </c>
      <c r="C13" s="6">
        <f t="shared" si="0"/>
        <v>3.3421001988581693</v>
      </c>
      <c r="D13" s="9">
        <f>D12+3.3</f>
        <v>98.376579639489393</v>
      </c>
      <c r="E13" s="5">
        <v>818</v>
      </c>
      <c r="F13" s="10">
        <f t="shared" si="1"/>
        <v>3.6880072137060411</v>
      </c>
      <c r="G13" s="5">
        <v>191</v>
      </c>
      <c r="H13" s="10">
        <f t="shared" si="2"/>
        <v>2.1768862548438568</v>
      </c>
      <c r="I13" s="5">
        <v>33</v>
      </c>
      <c r="J13" s="10">
        <f t="shared" si="3"/>
        <v>14.732142857142858</v>
      </c>
    </row>
    <row r="14" spans="1:11" x14ac:dyDescent="0.25">
      <c r="A14" s="21" t="s">
        <v>14</v>
      </c>
      <c r="B14" s="5">
        <v>239</v>
      </c>
      <c r="C14" s="6">
        <f t="shared" si="0"/>
        <v>0.76656616845211367</v>
      </c>
      <c r="D14" s="9">
        <f>D13+0.8</f>
        <v>99.17657963948939</v>
      </c>
      <c r="E14" s="5">
        <v>173</v>
      </c>
      <c r="F14" s="10">
        <f t="shared" si="1"/>
        <v>0.77998196573489631</v>
      </c>
      <c r="G14" s="5">
        <v>46</v>
      </c>
      <c r="H14" s="10">
        <f t="shared" si="2"/>
        <v>0.5242762708000912</v>
      </c>
      <c r="I14" s="5">
        <v>20</v>
      </c>
      <c r="J14" s="10">
        <f t="shared" si="3"/>
        <v>8.9285714285714288</v>
      </c>
    </row>
    <row r="15" spans="1:11" x14ac:dyDescent="0.25">
      <c r="A15" s="21" t="s">
        <v>15</v>
      </c>
      <c r="B15" s="5">
        <v>100</v>
      </c>
      <c r="C15" s="6">
        <f t="shared" si="0"/>
        <v>0.32073898261594713</v>
      </c>
      <c r="D15" s="9">
        <f>D14+0.3</f>
        <v>99.476579639489387</v>
      </c>
      <c r="E15" s="5">
        <v>74</v>
      </c>
      <c r="F15" s="10">
        <f t="shared" si="1"/>
        <v>0.33363390441839497</v>
      </c>
      <c r="G15" s="5">
        <v>15</v>
      </c>
      <c r="H15" s="10">
        <f t="shared" si="2"/>
        <v>0.17095965352176887</v>
      </c>
      <c r="I15" s="5">
        <v>11</v>
      </c>
      <c r="J15" s="10">
        <f t="shared" si="3"/>
        <v>4.9107142857142856</v>
      </c>
    </row>
    <row r="16" spans="1:11" x14ac:dyDescent="0.25">
      <c r="A16" s="21" t="s">
        <v>16</v>
      </c>
      <c r="B16" s="5">
        <v>31</v>
      </c>
      <c r="C16" s="6">
        <f t="shared" si="0"/>
        <v>9.9429084610943602E-2</v>
      </c>
      <c r="D16" s="9">
        <f>D15+0.1</f>
        <v>99.576579639489381</v>
      </c>
      <c r="E16" s="5">
        <v>21</v>
      </c>
      <c r="F16" s="10">
        <f t="shared" si="1"/>
        <v>9.4679891794409374E-2</v>
      </c>
      <c r="G16" s="5">
        <v>4</v>
      </c>
      <c r="H16" s="10">
        <f t="shared" si="2"/>
        <v>4.5589240939138367E-2</v>
      </c>
      <c r="I16" s="5">
        <v>6</v>
      </c>
      <c r="J16" s="10">
        <f t="shared" si="3"/>
        <v>2.6785714285714284</v>
      </c>
    </row>
    <row r="17" spans="1:10" x14ac:dyDescent="0.25">
      <c r="A17" s="21" t="s">
        <v>17</v>
      </c>
      <c r="B17" s="5">
        <v>58</v>
      </c>
      <c r="C17" s="6">
        <f t="shared" si="0"/>
        <v>0.18602860991724934</v>
      </c>
      <c r="D17" s="9">
        <f>D16+0.2</f>
        <v>99.776579639489384</v>
      </c>
      <c r="E17" s="5">
        <v>37</v>
      </c>
      <c r="F17" s="10">
        <f t="shared" si="1"/>
        <v>0.16681695220919748</v>
      </c>
      <c r="G17" s="5">
        <v>14</v>
      </c>
      <c r="H17" s="10">
        <f t="shared" si="2"/>
        <v>0.15956234328698427</v>
      </c>
      <c r="I17" s="5">
        <v>7</v>
      </c>
      <c r="J17" s="10">
        <f t="shared" si="3"/>
        <v>3.125</v>
      </c>
    </row>
    <row r="18" spans="1:10" x14ac:dyDescent="0.25">
      <c r="A18" s="21" t="s">
        <v>18</v>
      </c>
      <c r="B18" s="5">
        <v>11</v>
      </c>
      <c r="C18" s="6">
        <f t="shared" si="0"/>
        <v>3.5281288087754187E-2</v>
      </c>
      <c r="D18" s="9">
        <f>D17+C18</f>
        <v>99.811860927577143</v>
      </c>
      <c r="E18" s="5">
        <v>4</v>
      </c>
      <c r="F18" s="10">
        <f t="shared" si="1"/>
        <v>1.8034265103697024E-2</v>
      </c>
      <c r="G18" s="5">
        <v>5</v>
      </c>
      <c r="H18" s="10">
        <f t="shared" si="2"/>
        <v>5.6986551173922956E-2</v>
      </c>
      <c r="I18" s="5">
        <v>2</v>
      </c>
      <c r="J18" s="10">
        <f t="shared" si="3"/>
        <v>0.89285714285714279</v>
      </c>
    </row>
    <row r="19" spans="1:10" x14ac:dyDescent="0.25">
      <c r="A19" s="21" t="s">
        <v>19</v>
      </c>
      <c r="B19" s="5">
        <v>33</v>
      </c>
      <c r="C19" s="6">
        <f t="shared" si="0"/>
        <v>0.10584386426326256</v>
      </c>
      <c r="D19" s="9">
        <f>D18+C19</f>
        <v>99.917704791840407</v>
      </c>
      <c r="E19" s="5">
        <v>16</v>
      </c>
      <c r="F19" s="10">
        <f t="shared" si="1"/>
        <v>7.2137060414788096E-2</v>
      </c>
      <c r="G19" s="5">
        <v>2</v>
      </c>
      <c r="H19" s="10">
        <f t="shared" si="2"/>
        <v>2.2794620469569184E-2</v>
      </c>
      <c r="I19" s="5">
        <v>15</v>
      </c>
      <c r="J19" s="10">
        <f t="shared" si="3"/>
        <v>6.6964285714285712</v>
      </c>
    </row>
    <row r="20" spans="1:10" ht="15.75" thickBot="1" x14ac:dyDescent="0.3">
      <c r="A20" s="22" t="s">
        <v>20</v>
      </c>
      <c r="B20" s="11">
        <v>17</v>
      </c>
      <c r="C20" s="12">
        <f t="shared" si="0"/>
        <v>5.452562704471102E-2</v>
      </c>
      <c r="D20" s="17">
        <f>D19+C20</f>
        <v>99.972230418885118</v>
      </c>
      <c r="E20" s="11">
        <v>4</v>
      </c>
      <c r="F20" s="13">
        <f t="shared" si="1"/>
        <v>1.8034265103697024E-2</v>
      </c>
      <c r="G20" s="11">
        <v>0</v>
      </c>
      <c r="H20" s="13">
        <f t="shared" si="2"/>
        <v>0</v>
      </c>
      <c r="I20" s="11">
        <v>13</v>
      </c>
      <c r="J20" s="13">
        <f t="shared" si="3"/>
        <v>5.8035714285714288</v>
      </c>
    </row>
    <row r="21" spans="1:10" ht="16.5" thickBot="1" x14ac:dyDescent="0.3">
      <c r="A21" s="23" t="s">
        <v>21</v>
      </c>
      <c r="B21" s="14">
        <f>SUM(B7:B20)</f>
        <v>31178</v>
      </c>
      <c r="C21" s="26">
        <f t="shared" si="0"/>
        <v>100</v>
      </c>
      <c r="D21" s="25" t="s">
        <v>25</v>
      </c>
      <c r="E21" s="15">
        <f>SUM(E7:E20)</f>
        <v>22180</v>
      </c>
      <c r="F21" s="16">
        <f t="shared" si="1"/>
        <v>100</v>
      </c>
      <c r="G21" s="15">
        <f>SUM(G7:G20)</f>
        <v>8774</v>
      </c>
      <c r="H21" s="16">
        <f t="shared" si="2"/>
        <v>100</v>
      </c>
      <c r="I21" s="15">
        <f>SUM(I7:I20)</f>
        <v>224</v>
      </c>
      <c r="J21" s="16">
        <f t="shared" si="3"/>
        <v>100</v>
      </c>
    </row>
    <row r="23" spans="1:10" x14ac:dyDescent="0.25">
      <c r="A23" s="27" t="s">
        <v>28</v>
      </c>
      <c r="B23" s="27"/>
      <c r="C23" s="27"/>
      <c r="D23" s="27"/>
      <c r="E23" s="27"/>
    </row>
    <row r="24" spans="1:10" x14ac:dyDescent="0.25">
      <c r="A24" s="27" t="s">
        <v>29</v>
      </c>
      <c r="B24" s="27"/>
      <c r="C24" s="27"/>
      <c r="D24" s="27"/>
      <c r="E24" s="27"/>
    </row>
  </sheetData>
  <mergeCells count="10">
    <mergeCell ref="A23:E23"/>
    <mergeCell ref="A24:E24"/>
    <mergeCell ref="A2:J2"/>
    <mergeCell ref="A5:A6"/>
    <mergeCell ref="B5:D5"/>
    <mergeCell ref="E5:F5"/>
    <mergeCell ref="G5:H5"/>
    <mergeCell ref="I5:J5"/>
    <mergeCell ref="A1:J1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2012-10-24T08:10:57Z</dcterms:modified>
</cp:coreProperties>
</file>